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0" windowWidth="14060" windowHeight="9460" activeTab="0"/>
  </bookViews>
  <sheets>
    <sheet name="Hybrid Financing" sheetId="1" r:id="rId1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<sst xmlns="http://schemas.openxmlformats.org/spreadsheetml/2006/main" count="50" uniqueCount="47">
  <si>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</t>
  </si>
  <si>
    <t>Input Area:</t>
  </si>
  <si>
    <t>Dr. Mohammed R. Ahmed</t>
  </si>
  <si>
    <t>Output Area:</t>
  </si>
  <si>
    <t>ATC</t>
  </si>
  <si>
    <t>Weighted Cost</t>
  </si>
  <si>
    <t>WACC</t>
  </si>
  <si>
    <t xml:space="preserve">  Equity</t>
  </si>
  <si>
    <t xml:space="preserve">  Debt/Warrants</t>
  </si>
  <si>
    <t xml:space="preserve">  Debt</t>
  </si>
  <si>
    <t>Weighted Cost</t>
  </si>
  <si>
    <t>ATC</t>
  </si>
  <si>
    <t>Weights</t>
  </si>
  <si>
    <t>Proposed Capital Structure</t>
  </si>
  <si>
    <t>Cost of Debt/W</t>
  </si>
  <si>
    <t>Maturity Value</t>
  </si>
  <si>
    <t>Conversion value</t>
  </si>
  <si>
    <t>Cost of Debt/Warrants</t>
  </si>
  <si>
    <t>WACC</t>
  </si>
  <si>
    <t xml:space="preserve">  Equity</t>
  </si>
  <si>
    <t xml:space="preserve">  Debt</t>
  </si>
  <si>
    <t>Weights</t>
  </si>
  <si>
    <t>Current Capital Structure</t>
  </si>
  <si>
    <t>Cost of Common Stock</t>
  </si>
  <si>
    <t xml:space="preserve">After-tax cost </t>
  </si>
  <si>
    <t>Coupon rate</t>
  </si>
  <si>
    <t>Interest payments</t>
  </si>
  <si>
    <t>Value of the bond</t>
  </si>
  <si>
    <t>Value of the warrants</t>
  </si>
  <si>
    <t>Equity</t>
  </si>
  <si>
    <t>Debt/Warrants</t>
  </si>
  <si>
    <t>Debt</t>
  </si>
  <si>
    <t>Current Capital Structure</t>
  </si>
  <si>
    <t>Dividends</t>
  </si>
  <si>
    <t>Growth rate</t>
  </si>
  <si>
    <t>Current price of common stock</t>
  </si>
  <si>
    <t>Coupon rate on straight debt</t>
  </si>
  <si>
    <t>Estimated Value of the Warrants</t>
  </si>
  <si>
    <t>Number of warrants</t>
  </si>
  <si>
    <t xml:space="preserve">Marutity </t>
  </si>
  <si>
    <t>Par value of the bond</t>
  </si>
  <si>
    <t>Hybrid Financing</t>
  </si>
  <si>
    <t>Process Area:</t>
  </si>
  <si>
    <t>Value of the Package:</t>
  </si>
  <si>
    <t>Coupon Rate</t>
  </si>
  <si>
    <t>WACC (Debt &amp; Equity)</t>
  </si>
  <si>
    <t>WACC (Warrants)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</si>
</sst>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0.0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"/>
    <numFmt numFmtId="172" formatCode="0.0000"/>
    <numFmt numFmtId="173" formatCode="0.000000000000000%"/>
    <numFmt numFmtId="174" formatCode="0.0"/>
    <numFmt numFmtId="175" formatCode="0.000%"/>
    <numFmt numFmtId="176" formatCode="0.000000"/>
    <numFmt numFmtId="177" formatCode="0.00000%"/>
    <numFmt numFmtId="178" formatCode="_(* #,##0.000_);_(* \(#,##0.000\);_(* &quot;-&quot;??_);_(@_)"/>
    <numFmt numFmtId="179" formatCode="_(* #,##0.0000_);_(* \(#,##0.0000\);_(* &quot;-&quot;??_);_(@_)"/>
    <numFmt numFmtId="180" formatCode="0.0000000"/>
    <numFmt numFmtId="181" formatCode="0.0000000000000000000%"/>
    <numFmt numFmtId="182" formatCode="#,##0.000"/>
    <numFmt numFmtId="183" formatCode="&quot;$&quot;#,##0.0"/>
    <numFmt numFmtId="184" formatCode="#,##0.0_);[Red]\(#,##0.0\)"/>
    <numFmt numFmtId="185" formatCode="0.0000000000"/>
    <numFmt numFmtId="186" formatCode="0.00000000000"/>
    <numFmt numFmtId="187" formatCode="0.000000000"/>
    <numFmt numFmtId="188" formatCode="0.00000000"/>
    <numFmt numFmtId="189" formatCode="#,##0.00000"/>
    <numFmt numFmtId="190" formatCode="#,##0.0000000"/>
    <numFmt numFmtId="191" formatCode="0.0000000000000000%"/>
    <numFmt numFmtId="192" formatCode="&quot;$&quot;#,##0.0000"/>
    <numFmt numFmtId="193" formatCode="#,##0.0000"/>
    <numFmt numFmtId="194" formatCode="0.000000000000000000%"/>
    <numFmt numFmtId="195" formatCode="#,##0.0"/>
    <numFmt numFmtId="196" formatCode="#,##0.000000"/>
    <numFmt numFmtId="197" formatCode="[$-409]h:mm:ss\ AM/PM"/>
    <numFmt numFmtId="198" formatCode="_([$$-409]* #,##0.00_);_([$$-409]* \(#,##0.00\);_([$$-409]* &quot;-&quot;??_);_(@_)"/>
    <numFmt numFmtId="199" formatCode="_([$$-409]* #,##0_);_([$$-409]* \(#,##0\);_([$$-409]* &quot;-&quot;_);_(@_)"/>
  </numFmts>
  <fonts count="46">
    <font>
      <sz val="10"/>
      <name val="Arial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63"/>
      <name val="Calibri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7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2" fillId="34" borderId="0" xfId="58" applyFont="1" applyFill="1" applyBorder="1" applyAlignment="1">
      <alignment horizontal="center"/>
      <protection/>
    </xf>
    <xf numFmtId="0" fontId="6" fillId="33" borderId="0" xfId="0" applyFont="1" applyFill="1" applyAlignment="1">
      <alignment/>
    </xf>
    <xf numFmtId="0" fontId="3" fillId="34" borderId="0" xfId="58" applyFont="1" applyFill="1" applyBorder="1" applyAlignment="1">
      <alignment horizontal="left"/>
      <protection/>
    </xf>
    <xf numFmtId="0" fontId="4" fillId="33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10" fontId="6" fillId="0" borderId="0" xfId="61" applyNumberFormat="1" applyFont="1" applyAlignment="1">
      <alignment/>
    </xf>
    <xf numFmtId="166" fontId="6" fillId="0" borderId="0" xfId="0" applyNumberFormat="1" applyFont="1" applyAlignment="1">
      <alignment/>
    </xf>
    <xf numFmtId="198" fontId="6" fillId="0" borderId="0" xfId="61" applyNumberFormat="1" applyFont="1" applyAlignment="1">
      <alignment/>
    </xf>
    <xf numFmtId="0" fontId="2" fillId="36" borderId="10" xfId="58" applyFont="1" applyFill="1" applyBorder="1" applyAlignment="1">
      <alignment horizontal="center"/>
      <protection/>
    </xf>
    <xf numFmtId="0" fontId="2" fillId="36" borderId="11" xfId="58" applyFont="1" applyFill="1" applyBorder="1" applyAlignment="1">
      <alignment horizontal="center"/>
      <protection/>
    </xf>
    <xf numFmtId="0" fontId="2" fillId="36" borderId="12" xfId="58" applyFont="1" applyFill="1" applyBorder="1" applyAlignment="1">
      <alignment horizontal="center"/>
      <protection/>
    </xf>
    <xf numFmtId="0" fontId="1" fillId="37" borderId="13" xfId="58" applyFont="1" applyFill="1" applyBorder="1" applyAlignment="1">
      <alignment horizontal="center"/>
      <protection/>
    </xf>
    <xf numFmtId="0" fontId="1" fillId="37" borderId="14" xfId="58" applyFont="1" applyFill="1" applyBorder="1" applyAlignment="1">
      <alignment horizontal="center"/>
      <protection/>
    </xf>
    <xf numFmtId="0" fontId="1" fillId="37" borderId="15" xfId="58" applyFont="1" applyFill="1" applyBorder="1" applyAlignment="1">
      <alignment horizontal="center"/>
      <protection/>
    </xf>
    <xf numFmtId="0" fontId="2" fillId="37" borderId="16" xfId="58" applyFont="1" applyFill="1" applyBorder="1" applyAlignment="1">
      <alignment horizontal="center"/>
      <protection/>
    </xf>
    <xf numFmtId="0" fontId="2" fillId="37" borderId="17" xfId="58" applyFont="1" applyFill="1" applyBorder="1" applyAlignment="1">
      <alignment horizontal="center"/>
      <protection/>
    </xf>
    <xf numFmtId="0" fontId="2" fillId="37" borderId="18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30" zoomScaleNormal="130" workbookViewId="0" topLeftCell="A1">
      <selection activeCell="A1" sqref="A1:F1"/>
    </sheetView>
  </sheetViews>
  <sheetFormatPr defaultColWidth="11.421875" defaultRowHeight="12.75"/>
  <cols>
    <col min="1" max="1" width="27.421875" style="0" customWidth="1"/>
    <col min="2" max="2" width="12.421875" style="0" bestFit="1" customWidth="1"/>
    <col min="4" max="4" width="14.7109375" style="0" customWidth="1"/>
  </cols>
  <sheetData>
    <row r="1" spans="1:6" ht="18" thickBot="1">
      <c r="A1" s="24" t="s">
        <v>0</v>
      </c>
      <c r="B1" s="25"/>
      <c r="C1" s="25"/>
      <c r="D1" s="25"/>
      <c r="E1" s="25"/>
      <c r="F1" s="26"/>
    </row>
    <row r="2" spans="1:6" ht="21">
      <c r="A2" s="27" t="s">
        <v>41</v>
      </c>
      <c r="B2" s="28"/>
      <c r="C2" s="28"/>
      <c r="D2" s="28"/>
      <c r="E2" s="28"/>
      <c r="F2" s="29"/>
    </row>
    <row r="3" spans="1:6" ht="18" thickBot="1">
      <c r="A3" s="30" t="s">
        <v>2</v>
      </c>
      <c r="B3" s="31"/>
      <c r="C3" s="31"/>
      <c r="D3" s="31"/>
      <c r="E3" s="31"/>
      <c r="F3" s="32"/>
    </row>
    <row r="4" spans="1:6" ht="16.5">
      <c r="A4" s="17" t="s">
        <v>1</v>
      </c>
      <c r="B4" s="15"/>
      <c r="C4" s="15"/>
      <c r="D4" s="15"/>
      <c r="E4" s="15"/>
      <c r="F4" s="15"/>
    </row>
    <row r="5" spans="1:2" ht="15">
      <c r="A5" s="3" t="s">
        <v>40</v>
      </c>
      <c r="B5" s="9">
        <v>1000</v>
      </c>
    </row>
    <row r="6" spans="1:2" ht="15">
      <c r="A6" s="3" t="s">
        <v>39</v>
      </c>
      <c r="B6" s="3">
        <v>30</v>
      </c>
    </row>
    <row r="7" spans="1:4" ht="15">
      <c r="A7" s="3" t="s">
        <v>38</v>
      </c>
      <c r="B7" s="3">
        <v>25</v>
      </c>
      <c r="C7" s="3"/>
      <c r="D7" s="3"/>
    </row>
    <row r="8" spans="1:4" ht="15">
      <c r="A8" s="3" t="s">
        <v>37</v>
      </c>
      <c r="B8" s="9">
        <v>10</v>
      </c>
      <c r="C8" s="3"/>
      <c r="D8" s="3"/>
    </row>
    <row r="9" spans="1:4" ht="15">
      <c r="A9" s="3" t="s">
        <v>36</v>
      </c>
      <c r="B9" s="7">
        <v>0.1</v>
      </c>
      <c r="C9" s="3"/>
      <c r="D9" s="3"/>
    </row>
    <row r="10" spans="1:4" ht="15">
      <c r="A10" s="3" t="s">
        <v>35</v>
      </c>
      <c r="B10" s="9">
        <v>20</v>
      </c>
      <c r="C10" s="3"/>
      <c r="D10" s="3"/>
    </row>
    <row r="11" spans="1:4" ht="15">
      <c r="A11" s="3" t="s">
        <v>34</v>
      </c>
      <c r="B11" s="7">
        <v>0.06</v>
      </c>
      <c r="C11" s="3"/>
      <c r="D11" s="3"/>
    </row>
    <row r="12" spans="1:4" ht="15">
      <c r="A12" s="3" t="s">
        <v>33</v>
      </c>
      <c r="B12" s="9">
        <v>2</v>
      </c>
      <c r="C12" s="3"/>
      <c r="D12" s="3"/>
    </row>
    <row r="13" spans="1:4" ht="15">
      <c r="A13" s="3" t="s">
        <v>32</v>
      </c>
      <c r="B13" s="3"/>
      <c r="C13" s="3"/>
      <c r="D13" s="3"/>
    </row>
    <row r="14" spans="1:4" ht="15">
      <c r="A14" s="3" t="s">
        <v>31</v>
      </c>
      <c r="B14" s="7">
        <v>0.5</v>
      </c>
      <c r="C14" s="3"/>
      <c r="D14" s="3"/>
    </row>
    <row r="15" spans="1:4" ht="15">
      <c r="A15" s="3" t="s">
        <v>29</v>
      </c>
      <c r="B15" s="7">
        <v>0.5</v>
      </c>
      <c r="C15" s="3"/>
      <c r="D15" s="3"/>
    </row>
    <row r="16" spans="1:4" ht="15">
      <c r="A16" s="2" t="s">
        <v>13</v>
      </c>
      <c r="B16" s="3"/>
      <c r="C16" s="3"/>
      <c r="D16" s="3"/>
    </row>
    <row r="17" spans="1:4" ht="15">
      <c r="A17" s="3" t="s">
        <v>31</v>
      </c>
      <c r="B17" s="7">
        <v>0.4</v>
      </c>
      <c r="C17" s="3"/>
      <c r="D17" s="3"/>
    </row>
    <row r="18" spans="1:4" ht="15">
      <c r="A18" s="3" t="s">
        <v>30</v>
      </c>
      <c r="B18" s="7">
        <v>0.2</v>
      </c>
      <c r="C18" s="3"/>
      <c r="D18" s="3"/>
    </row>
    <row r="19" spans="1:4" ht="15">
      <c r="A19" s="3" t="s">
        <v>29</v>
      </c>
      <c r="B19" s="7">
        <v>0.4</v>
      </c>
      <c r="C19" s="3"/>
      <c r="D19" s="3"/>
    </row>
    <row r="20" spans="1:4" ht="15">
      <c r="A20" s="3"/>
      <c r="B20" s="7"/>
      <c r="C20" s="3"/>
      <c r="D20" s="3"/>
    </row>
    <row r="21" spans="1:6" ht="15">
      <c r="A21" s="18" t="s">
        <v>42</v>
      </c>
      <c r="B21" s="16"/>
      <c r="C21" s="16"/>
      <c r="D21" s="16"/>
      <c r="E21" s="1"/>
      <c r="F21" s="1"/>
    </row>
    <row r="22" spans="1:4" ht="15">
      <c r="A22" s="2" t="s">
        <v>43</v>
      </c>
      <c r="B22" s="3"/>
      <c r="C22" s="3"/>
      <c r="D22" s="3"/>
    </row>
    <row r="23" spans="1:4" ht="15">
      <c r="A23" s="3" t="s">
        <v>28</v>
      </c>
      <c r="B23" s="14">
        <f>(B7*B8)</f>
        <v>250</v>
      </c>
      <c r="C23" s="3"/>
      <c r="D23" s="3"/>
    </row>
    <row r="24" spans="1:4" ht="15">
      <c r="A24" s="3" t="s">
        <v>27</v>
      </c>
      <c r="B24" s="14">
        <f>(B5-B23)*-1</f>
        <v>-750</v>
      </c>
      <c r="C24" s="3"/>
      <c r="D24" s="3"/>
    </row>
    <row r="25" spans="1:4" ht="15">
      <c r="A25" s="3" t="s">
        <v>26</v>
      </c>
      <c r="B25" s="13">
        <v>73.48</v>
      </c>
      <c r="C25" s="3"/>
      <c r="D25" s="3"/>
    </row>
    <row r="26" spans="1:4" ht="15">
      <c r="A26" s="19" t="s">
        <v>25</v>
      </c>
      <c r="B26" s="12">
        <f>(B25/B5)</f>
        <v>0.07348</v>
      </c>
      <c r="C26" s="3"/>
      <c r="D26" s="3"/>
    </row>
    <row r="27" spans="1:4" ht="15">
      <c r="A27" s="3" t="s">
        <v>24</v>
      </c>
      <c r="B27" s="23">
        <f>(B25*(1-0.4))</f>
        <v>44.088</v>
      </c>
      <c r="C27" s="3"/>
      <c r="D27" s="3"/>
    </row>
    <row r="28" spans="1:4" ht="15">
      <c r="A28" s="3"/>
      <c r="B28" s="11"/>
      <c r="C28" s="3"/>
      <c r="D28" s="3"/>
    </row>
    <row r="29" spans="1:4" ht="15">
      <c r="A29" s="2" t="s">
        <v>23</v>
      </c>
      <c r="B29" s="7">
        <f>((B12*(1+B11))/B10)+(B11)</f>
        <v>0.166</v>
      </c>
      <c r="C29" s="3"/>
      <c r="D29" s="3"/>
    </row>
    <row r="30" spans="1:4" ht="15">
      <c r="A30" s="2"/>
      <c r="B30" s="7"/>
      <c r="C30" s="3"/>
      <c r="D30" s="3"/>
    </row>
    <row r="31" spans="1:4" ht="15">
      <c r="A31" s="2" t="s">
        <v>22</v>
      </c>
      <c r="B31" s="2" t="s">
        <v>21</v>
      </c>
      <c r="C31" s="2" t="s">
        <v>4</v>
      </c>
      <c r="D31" s="2" t="s">
        <v>5</v>
      </c>
    </row>
    <row r="32" spans="1:4" ht="15">
      <c r="A32" s="3" t="s">
        <v>20</v>
      </c>
      <c r="B32" s="6">
        <v>0.5</v>
      </c>
      <c r="C32" s="5">
        <v>0.06</v>
      </c>
      <c r="D32" s="22">
        <v>0.03</v>
      </c>
    </row>
    <row r="33" spans="1:4" ht="15">
      <c r="A33" s="3" t="s">
        <v>19</v>
      </c>
      <c r="B33" s="6">
        <v>0.5</v>
      </c>
      <c r="C33" s="5">
        <v>0.166</v>
      </c>
      <c r="D33" s="3">
        <v>0.083</v>
      </c>
    </row>
    <row r="34" spans="1:4" ht="15">
      <c r="A34" s="20" t="s">
        <v>18</v>
      </c>
      <c r="B34" s="3"/>
      <c r="C34" s="3"/>
      <c r="D34" s="10">
        <v>0.113</v>
      </c>
    </row>
    <row r="35" spans="1:4" ht="15">
      <c r="A35" s="2"/>
      <c r="B35" s="7"/>
      <c r="C35" s="3"/>
      <c r="D35" s="3"/>
    </row>
    <row r="36" spans="1:4" ht="15">
      <c r="A36" s="2" t="s">
        <v>17</v>
      </c>
      <c r="B36" s="7"/>
      <c r="C36" s="3"/>
      <c r="D36" s="3"/>
    </row>
    <row r="37" spans="1:4" ht="15">
      <c r="A37" s="3" t="s">
        <v>16</v>
      </c>
      <c r="B37" s="9">
        <f>(B10*((1+B11)^30))</f>
        <v>114.86982345826519</v>
      </c>
      <c r="C37" s="3"/>
      <c r="D37" s="3"/>
    </row>
    <row r="38" spans="1:4" ht="15">
      <c r="A38" s="3" t="s">
        <v>15</v>
      </c>
      <c r="B38" s="9">
        <f>(B5+B37)</f>
        <v>1114.8698234582653</v>
      </c>
      <c r="C38" s="3"/>
      <c r="D38" s="3"/>
    </row>
    <row r="39" spans="1:4" ht="15">
      <c r="A39" s="3" t="s">
        <v>14</v>
      </c>
      <c r="B39" s="8">
        <f>RATE(B6,B27,B24,B38)</f>
        <v>0.06446973359175155</v>
      </c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2" t="s">
        <v>13</v>
      </c>
      <c r="B42" s="2" t="s">
        <v>12</v>
      </c>
      <c r="C42" s="2" t="s">
        <v>11</v>
      </c>
      <c r="D42" s="2" t="s">
        <v>10</v>
      </c>
    </row>
    <row r="43" spans="1:4" ht="15">
      <c r="A43" s="3" t="s">
        <v>9</v>
      </c>
      <c r="B43" s="6">
        <v>0.4</v>
      </c>
      <c r="C43" s="5">
        <f>(B9*(1-0.4))</f>
        <v>0.06</v>
      </c>
      <c r="D43" s="5">
        <f>(B43*C43)</f>
        <v>0.024</v>
      </c>
    </row>
    <row r="44" spans="1:4" ht="15">
      <c r="A44" s="3" t="s">
        <v>8</v>
      </c>
      <c r="B44" s="6">
        <v>0.2</v>
      </c>
      <c r="C44" s="7">
        <f>+B39</f>
        <v>0.06446973359175155</v>
      </c>
      <c r="D44" s="5">
        <f>(B44*C44)</f>
        <v>0.012893946718350311</v>
      </c>
    </row>
    <row r="45" spans="1:4" ht="15">
      <c r="A45" s="3" t="s">
        <v>7</v>
      </c>
      <c r="B45" s="6">
        <v>0.4</v>
      </c>
      <c r="C45" s="5">
        <f>+B29</f>
        <v>0.166</v>
      </c>
      <c r="D45" s="5">
        <f>(B45*C45)</f>
        <v>0.0664</v>
      </c>
    </row>
    <row r="46" spans="1:4" ht="15">
      <c r="A46" s="20" t="s">
        <v>6</v>
      </c>
      <c r="B46" s="3"/>
      <c r="C46" s="3"/>
      <c r="D46" s="4">
        <f>SUM(D43:D45)</f>
        <v>0.10329394671835032</v>
      </c>
    </row>
    <row r="47" spans="1:4" ht="15">
      <c r="A47" s="3"/>
      <c r="B47" s="3"/>
      <c r="C47" s="3"/>
      <c r="D47" s="3"/>
    </row>
    <row r="48" spans="1:6" ht="15">
      <c r="A48" s="18" t="s">
        <v>3</v>
      </c>
      <c r="B48" s="16"/>
      <c r="C48" s="16"/>
      <c r="D48" s="16"/>
      <c r="E48" s="1"/>
      <c r="F48" s="1"/>
    </row>
    <row r="49" spans="1:4" ht="15">
      <c r="A49" s="2" t="s">
        <v>44</v>
      </c>
      <c r="B49" s="7">
        <f>B26</f>
        <v>0.07348</v>
      </c>
      <c r="C49" s="3"/>
      <c r="D49" s="3"/>
    </row>
    <row r="50" spans="1:4" ht="15">
      <c r="A50" s="2" t="s">
        <v>45</v>
      </c>
      <c r="B50" s="21">
        <f>D34</f>
        <v>0.113</v>
      </c>
      <c r="C50" s="3"/>
      <c r="D50" s="3"/>
    </row>
    <row r="51" spans="1:2" ht="15">
      <c r="A51" s="2" t="s">
        <v>46</v>
      </c>
      <c r="B51" s="21">
        <f>D46</f>
        <v>0.10329394671835032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Budgeting</dc:title>
  <dc:subject>Finance</dc:subject>
  <dc:creator>Dr. Mohammed Ahmed</dc:creator>
  <cp:keywords>Capital Budgeting, Mutually Exclusive, NPV, IRR, Payback Period</cp:keywords>
  <dc:description/>
  <cp:lastModifiedBy>Dr. Mohammed Ahmed</cp:lastModifiedBy>
  <cp:lastPrinted>2013-09-23T13:33:41Z</cp:lastPrinted>
  <dcterms:created xsi:type="dcterms:W3CDTF">2000-10-21T18:24:50Z</dcterms:created>
  <dcterms:modified xsi:type="dcterms:W3CDTF">2013-10-10T06:00:16Z</dcterms:modified>
  <cp:category/>
  <cp:version/>
  <cp:contentType/>
  <cp:contentStatus/>
</cp:coreProperties>
</file>